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08EB3975-C7E4-45BE-AFDF-E0EBD15A8AE9}" xr6:coauthVersionLast="36" xr6:coauthVersionMax="36" xr10:uidLastSave="{00000000-0000-0000-0000-000000000000}"/>
  <bookViews>
    <workbookView xWindow="0" yWindow="0" windowWidth="18870" windowHeight="80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D9" i="1"/>
  <c r="E16" i="1" l="1"/>
  <c r="C9" i="1"/>
  <c r="E9" i="1" s="1"/>
  <c r="C8" i="1" l="1"/>
  <c r="D8" i="1" s="1"/>
  <c r="E8" i="1" l="1"/>
  <c r="E11" i="1"/>
</calcChain>
</file>

<file path=xl/sharedStrings.xml><?xml version="1.0" encoding="utf-8"?>
<sst xmlns="http://schemas.openxmlformats.org/spreadsheetml/2006/main" count="19" uniqueCount="19">
  <si>
    <t>Carburant</t>
  </si>
  <si>
    <t>Vide</t>
  </si>
  <si>
    <t>Amplanture =&gt;  Avant trappe dors.</t>
  </si>
  <si>
    <t>Av. trappe dors. =&gt; TP</t>
  </si>
  <si>
    <t>distances
(mm)</t>
  </si>
  <si>
    <t>CG Réservoir &lt;--&gt; T Av</t>
  </si>
  <si>
    <t>masses</t>
  </si>
  <si>
    <t>carburant</t>
  </si>
  <si>
    <t>Batterie suppl &amp; plomb</t>
  </si>
  <si>
    <t>Plein carb.</t>
  </si>
  <si>
    <t>avion vide</t>
  </si>
  <si>
    <t xml:space="preserve">Ecart notice=    </t>
  </si>
  <si>
    <t>Pack batterie =&gt; TP</t>
  </si>
  <si>
    <t>             Calculs centrage F22 CD</t>
  </si>
  <si>
    <t>Train Avant =&gt; Trains Principaux</t>
  </si>
  <si>
    <t>Ref. TP</t>
  </si>
  <si>
    <t>Ref. Avant de la trappe dorsale</t>
  </si>
  <si>
    <t>Avant amplanture</t>
  </si>
  <si>
    <r>
      <t>CoG's position (</t>
    </r>
    <r>
      <rPr>
        <b/>
        <u/>
        <sz val="11"/>
        <color rgb="FFFF0000"/>
        <rFont val="Calibri"/>
        <family val="2"/>
        <scheme val="minor"/>
      </rPr>
      <t>en cm</t>
    </r>
    <r>
      <rPr>
        <b/>
        <sz val="11"/>
        <color rgb="FFFF0000"/>
        <rFont val="Calibri"/>
        <family val="2"/>
        <scheme val="minor"/>
      </rPr>
      <t>, positiv = vers arrière)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</si>
</sst>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&quot; cm&quot;"/>
    <numFmt numFmtId="166" formatCode="0&quot; g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ashDotDot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 style="dashDotDot">
        <color indexed="64"/>
      </right>
      <top style="dashDotDot">
        <color indexed="64"/>
      </top>
      <bottom style="dashDotDot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164" fontId="0" fillId="3" borderId="1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0" fillId="3" borderId="3" xfId="0" applyFill="1" applyBorder="1"/>
    <xf numFmtId="0" fontId="0" fillId="3" borderId="4" xfId="0" applyNumberFormat="1" applyFill="1" applyBorder="1"/>
    <xf numFmtId="0" fontId="0" fillId="3" borderId="1" xfId="0" applyFill="1" applyBorder="1"/>
    <xf numFmtId="0" fontId="0" fillId="3" borderId="6" xfId="0" applyNumberFormat="1" applyFill="1" applyBorder="1"/>
    <xf numFmtId="0" fontId="0" fillId="3" borderId="12" xfId="0" applyFill="1" applyBorder="1"/>
    <xf numFmtId="0" fontId="0" fillId="3" borderId="13" xfId="0" applyNumberFormat="1" applyFill="1" applyBorder="1"/>
    <xf numFmtId="0" fontId="0" fillId="3" borderId="8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right"/>
    </xf>
    <xf numFmtId="165" fontId="1" fillId="4" borderId="17" xfId="0" applyNumberFormat="1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6" fontId="0" fillId="5" borderId="4" xfId="0" applyNumberFormat="1" applyFill="1" applyBorder="1" applyProtection="1">
      <protection locked="0"/>
    </xf>
    <xf numFmtId="166" fontId="0" fillId="5" borderId="6" xfId="0" applyNumberFormat="1" applyFill="1" applyBorder="1" applyProtection="1">
      <protection locked="0"/>
    </xf>
    <xf numFmtId="166" fontId="0" fillId="5" borderId="9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3</xdr:col>
      <xdr:colOff>114300</xdr:colOff>
      <xdr:row>5</xdr:row>
      <xdr:rowOff>17715</xdr:rowOff>
    </xdr:to>
    <xdr:pic>
      <xdr:nvPicPr>
        <xdr:cNvPr id="2" name="Image 1" descr="Christen Diffusion. Votre spécialiste Jet R/C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0"/>
          <a:ext cx="1762125" cy="979740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0"/>
  <sheetViews>
    <sheetView tabSelected="1" workbookViewId="0">
      <selection activeCell="E18" sqref="E18"/>
    </sheetView>
  </sheetViews>
  <sheetFormatPr baseColWidth="10" defaultColWidth="9.140625" defaultRowHeight="15" x14ac:dyDescent="0.25"/>
  <cols>
    <col min="1" max="1" width="9.140625" style="1"/>
    <col min="2" max="2" width="14" style="1" customWidth="1"/>
    <col min="3" max="3" width="10.140625" style="1" customWidth="1"/>
    <col min="4" max="4" width="31.7109375" style="1" bestFit="1" customWidth="1"/>
    <col min="5" max="5" width="17.85546875" style="1" customWidth="1"/>
    <col min="6" max="16384" width="9.140625" style="1"/>
  </cols>
  <sheetData>
    <row r="2" spans="2:8" x14ac:dyDescent="0.25">
      <c r="C2" s="21" t="s">
        <v>13</v>
      </c>
      <c r="D2" s="21"/>
      <c r="E2" s="21"/>
    </row>
    <row r="3" spans="2:8" x14ac:dyDescent="0.25">
      <c r="C3" s="21"/>
      <c r="D3" s="21"/>
      <c r="E3" s="21"/>
    </row>
    <row r="4" spans="2:8" x14ac:dyDescent="0.25">
      <c r="C4" s="21"/>
      <c r="D4" s="21"/>
      <c r="E4" s="21"/>
    </row>
    <row r="5" spans="2:8" ht="15.75" thickBot="1" x14ac:dyDescent="0.3"/>
    <row r="6" spans="2:8" x14ac:dyDescent="0.25">
      <c r="B6" s="19" t="s">
        <v>0</v>
      </c>
      <c r="C6" s="24" t="s">
        <v>18</v>
      </c>
      <c r="D6" s="24"/>
      <c r="E6" s="25"/>
    </row>
    <row r="7" spans="2:8" x14ac:dyDescent="0.25">
      <c r="B7" s="20"/>
      <c r="C7" s="13" t="s">
        <v>15</v>
      </c>
      <c r="D7" s="13" t="s">
        <v>16</v>
      </c>
      <c r="E7" s="14" t="s">
        <v>17</v>
      </c>
    </row>
    <row r="8" spans="2:8" x14ac:dyDescent="0.25">
      <c r="B8" s="15" t="s">
        <v>9</v>
      </c>
      <c r="C8" s="2">
        <f>(($E$20*C9*10/($E$20+$E$18))+$E$18*($E$17-$E$15)/($E$18+$E$20))/10</f>
        <v>-10.490162321692081</v>
      </c>
      <c r="D8" s="2">
        <f>$E$14/10+C8</f>
        <v>14.509837678307919</v>
      </c>
      <c r="E8" s="3">
        <f>C8+$E$13/10</f>
        <v>17.509837678307917</v>
      </c>
    </row>
    <row r="9" spans="2:8" ht="15.75" thickBot="1" x14ac:dyDescent="0.3">
      <c r="B9" s="16" t="s">
        <v>1</v>
      </c>
      <c r="C9" s="4">
        <f>-(2500*$E$15/$E$20)/10 + 0.1*$E$19*((2500*$E$15/$E$20)-$E$16)/($E$20+$E$19)</f>
        <v>-13.793859649122808</v>
      </c>
      <c r="D9" s="4">
        <f>$E$14/10+C9</f>
        <v>11.206140350877192</v>
      </c>
      <c r="E9" s="5">
        <f>C9+$E$13/10</f>
        <v>14.206140350877192</v>
      </c>
      <c r="H9"/>
    </row>
    <row r="11" spans="2:8" x14ac:dyDescent="0.25">
      <c r="D11" s="17" t="s">
        <v>11</v>
      </c>
      <c r="E11" s="18">
        <f>D8-13</f>
        <v>1.5098376783079193</v>
      </c>
    </row>
    <row r="12" spans="2:8" ht="15.75" thickBot="1" x14ac:dyDescent="0.3"/>
    <row r="13" spans="2:8" ht="15" customHeight="1" x14ac:dyDescent="0.25">
      <c r="C13" s="22" t="s">
        <v>4</v>
      </c>
      <c r="D13" s="6" t="s">
        <v>2</v>
      </c>
      <c r="E13" s="7">
        <v>280</v>
      </c>
    </row>
    <row r="14" spans="2:8" x14ac:dyDescent="0.25">
      <c r="C14" s="23"/>
      <c r="D14" s="8" t="s">
        <v>3</v>
      </c>
      <c r="E14" s="9">
        <v>250</v>
      </c>
    </row>
    <row r="15" spans="2:8" x14ac:dyDescent="0.25">
      <c r="C15" s="23"/>
      <c r="D15" s="8" t="s">
        <v>14</v>
      </c>
      <c r="E15" s="9">
        <v>560</v>
      </c>
    </row>
    <row r="16" spans="2:8" x14ac:dyDescent="0.25">
      <c r="C16" s="23"/>
      <c r="D16" s="8" t="s">
        <v>12</v>
      </c>
      <c r="E16" s="9">
        <f>900+250</f>
        <v>1150</v>
      </c>
    </row>
    <row r="17" spans="3:5" ht="15.75" thickBot="1" x14ac:dyDescent="0.3">
      <c r="C17" s="23"/>
      <c r="D17" s="10" t="s">
        <v>5</v>
      </c>
      <c r="E17" s="11">
        <v>630</v>
      </c>
    </row>
    <row r="18" spans="3:5" x14ac:dyDescent="0.25">
      <c r="C18" s="26" t="s">
        <v>6</v>
      </c>
      <c r="D18" s="6" t="s">
        <v>7</v>
      </c>
      <c r="E18" s="29">
        <f>2500*0.85</f>
        <v>2125</v>
      </c>
    </row>
    <row r="19" spans="3:5" x14ac:dyDescent="0.25">
      <c r="C19" s="27"/>
      <c r="D19" s="8" t="s">
        <v>8</v>
      </c>
      <c r="E19" s="30">
        <v>150</v>
      </c>
    </row>
    <row r="20" spans="3:5" ht="15.75" thickBot="1" x14ac:dyDescent="0.3">
      <c r="C20" s="28"/>
      <c r="D20" s="12" t="s">
        <v>10</v>
      </c>
      <c r="E20" s="31">
        <v>11250</v>
      </c>
    </row>
  </sheetData>
  <sheetProtection sheet="1" objects="1" scenarios="1" selectLockedCells="1"/>
  <mergeCells count="5">
    <mergeCell ref="B6:B7"/>
    <mergeCell ref="C2:E4"/>
    <mergeCell ref="C13:C17"/>
    <mergeCell ref="C6:E6"/>
    <mergeCell ref="C18:C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2025-07-31T11:47:27Z</dcterms:modified>
</cp:coreProperties>
</file>